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580" activeTab="0"/>
  </bookViews>
  <sheets>
    <sheet name="Calcolo contributo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<sst xmlns="http://schemas.openxmlformats.org/spreadsheetml/2006/main" count="15" uniqueCount="15">
  <si>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Finanziamento</t>
  </si>
  <si>
    <t>Tasso</t>
  </si>
  <si>
    <t>Rata</t>
  </si>
  <si>
    <t>Quota capitale</t>
  </si>
  <si>
    <t>Quota interessi</t>
  </si>
  <si>
    <t>Debito residuo</t>
  </si>
  <si>
    <t>Totale</t>
  </si>
  <si>
    <t>Tempo (Anno)</t>
  </si>
  <si>
    <t>Tempo (semestre)</t>
  </si>
  <si>
    <t>Semestri</t>
  </si>
  <si>
    <t>Visualizza risultato</t>
  </si>
  <si>
    <t>Inserisci importo</t>
  </si>
  <si>
    <t>Campo editabile per l'immissione dell'importo del finanziamento</t>
  </si>
  <si>
    <t>Campo di visualizzazione del risultato</t>
  </si>
  <si>
    <t>MISURA "BENI STRUMENTALI" - FOGLIO DI CALCOLO DEL CONTRIBUTO MISE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</si>
</sst>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i/>
      <sz val="11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0" fontId="2" fillId="25" borderId="10" xfId="48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64" fontId="6" fillId="0" borderId="11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164" fontId="2" fillId="25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12" borderId="10" xfId="0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 inden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12" borderId="12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164" fontId="7" fillId="26" borderId="20" xfId="0" applyNumberFormat="1" applyFont="1" applyFill="1" applyBorder="1" applyAlignment="1" applyProtection="1">
      <alignment horizontal="center" vertical="center"/>
      <protection locked="0"/>
    </xf>
    <xf numFmtId="164" fontId="7" fillId="26" borderId="11" xfId="0" applyNumberFormat="1" applyFont="1" applyFill="1" applyBorder="1" applyAlignment="1" applyProtection="1">
      <alignment horizontal="center" vertical="center"/>
      <protection locked="0"/>
    </xf>
    <xf numFmtId="164" fontId="5" fillId="27" borderId="20" xfId="48" applyNumberFormat="1" applyFont="1" applyFill="1" applyBorder="1" applyAlignment="1">
      <alignment horizontal="center" vertical="center"/>
    </xf>
    <xf numFmtId="164" fontId="5" fillId="27" borderId="11" xfId="48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1533525</xdr:colOff>
      <xdr:row>7</xdr:row>
      <xdr:rowOff>95250</xdr:rowOff>
    </xdr:from>
    <xdr:to>
      <xdr:col>3</xdr:col>
      <xdr:colOff>238125</xdr:colOff>
      <xdr:row>7</xdr:row>
      <xdr:rowOff>95250</xdr:rowOff>
    </xdr:to>
    <xdr:sp>
      <xdr:nvSpPr>
        <xdr:cNvPr id="1" name="Connettore 2 2"/>
        <xdr:cNvSpPr>
          <a:spLocks/>
        </xdr:cNvSpPr>
      </xdr:nvSpPr>
      <xdr:spPr>
        <a:xfrm>
          <a:off x="2562225" y="1228725"/>
          <a:ext cx="495300" cy="0"/>
        </a:xfrm>
        <a:prstGeom prst="straightConnector1">
          <a:avLst/>
        </a:prstGeom>
        <a:noFill/>
        <a:ln w="9525" cmpd="sng">
          <a:solidFill>
            <a:srgbClr val="7F7F7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1543050</xdr:colOff>
      <xdr:row>24</xdr:row>
      <xdr:rowOff>104775</xdr:rowOff>
    </xdr:from>
    <xdr:to>
      <xdr:col>3</xdr:col>
      <xdr:colOff>247650</xdr:colOff>
      <xdr:row>24</xdr:row>
      <xdr:rowOff>104775</xdr:rowOff>
    </xdr:to>
    <xdr:sp>
      <xdr:nvSpPr>
        <xdr:cNvPr id="2" name="Connettore 2 3"/>
        <xdr:cNvSpPr>
          <a:spLocks/>
        </xdr:cNvSpPr>
      </xdr:nvSpPr>
      <xdr:spPr>
        <a:xfrm>
          <a:off x="2571750" y="1571625"/>
          <a:ext cx="495300" cy="0"/>
        </a:xfrm>
        <a:prstGeom prst="straightConnector1">
          <a:avLst/>
        </a:prstGeom>
        <a:noFill/>
        <a:ln w="9525" cmpd="sng">
          <a:solidFill>
            <a:srgbClr val="7F7F7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2"/>
  <sheetViews>
    <sheetView tabSelected="1" zoomScale="150" zoomScaleNormal="150" zoomScalePageLayoutView="0" workbookViewId="0" topLeftCell="A1">
      <selection activeCell="F35" sqref="F35"/>
    </sheetView>
  </sheetViews>
  <sheetFormatPr defaultColWidth="9.140625" defaultRowHeight="12.75"/>
  <cols>
    <col min="2" max="2" width="6.28125" style="0" customWidth="1"/>
    <col min="3" max="3" width="26.8515625" style="0" bestFit="1" customWidth="1"/>
    <col min="4" max="4" width="5.00390625" style="0" customWidth="1"/>
    <col min="5" max="5" width="28.28125" style="0" customWidth="1"/>
    <col min="6" max="6" width="14.8515625" style="0" bestFit="1" customWidth="1"/>
    <col min="7" max="7" width="7.421875" style="0" customWidth="1"/>
    <col min="8" max="8" width="16.28125" style="0" customWidth="1"/>
    <col min="11" max="11" width="13.421875" style="0" bestFit="1" customWidth="1"/>
  </cols>
  <sheetData>
    <row r="2" spans="2:7" ht="12.75">
      <c r="B2" s="17"/>
      <c r="C2" s="18"/>
      <c r="D2" s="18"/>
      <c r="E2" s="18"/>
      <c r="F2" s="18"/>
      <c r="G2" s="19"/>
    </row>
    <row r="3" spans="2:7" ht="12.75">
      <c r="B3" s="20"/>
      <c r="C3" s="36" t="s">
        <v>14</v>
      </c>
      <c r="D3" s="21"/>
      <c r="E3" s="21"/>
      <c r="F3" s="21"/>
      <c r="G3" s="22"/>
    </row>
    <row r="4" spans="2:7" ht="12.75">
      <c r="B4" s="20"/>
      <c r="C4" s="21"/>
      <c r="D4" s="21"/>
      <c r="E4" s="21"/>
      <c r="F4" s="21"/>
      <c r="G4" s="22"/>
    </row>
    <row r="5" spans="2:7" ht="12.75">
      <c r="B5" s="20"/>
      <c r="C5" s="21"/>
      <c r="D5" s="21"/>
      <c r="E5" s="29" t="s">
        <v>9</v>
      </c>
      <c r="F5" s="29" t="s">
        <v>1</v>
      </c>
      <c r="G5" s="22"/>
    </row>
    <row r="6" spans="2:7" ht="12.75">
      <c r="B6" s="20"/>
      <c r="C6" s="21"/>
      <c r="D6" s="21"/>
      <c r="E6" s="8">
        <v>10</v>
      </c>
      <c r="F6" s="9">
        <v>0.0275</v>
      </c>
      <c r="G6" s="22"/>
    </row>
    <row r="7" spans="2:7" ht="12.75">
      <c r="B7" s="20"/>
      <c r="C7" s="21"/>
      <c r="D7" s="21"/>
      <c r="E7" s="37" t="s">
        <v>0</v>
      </c>
      <c r="F7" s="38"/>
      <c r="G7" s="22"/>
    </row>
    <row r="8" spans="2:7" ht="15">
      <c r="B8" s="20"/>
      <c r="C8" s="35" t="s">
        <v>11</v>
      </c>
      <c r="D8" s="23"/>
      <c r="E8" s="39">
        <v>2000000</v>
      </c>
      <c r="F8" s="40"/>
      <c r="G8" s="22"/>
    </row>
    <row r="9" spans="2:7" ht="5.25" customHeight="1">
      <c r="B9" s="20"/>
      <c r="C9" s="23"/>
      <c r="D9" s="23"/>
      <c r="E9" s="23"/>
      <c r="F9" s="23"/>
      <c r="G9" s="22"/>
    </row>
    <row r="10" spans="2:7" ht="14.25" hidden="1">
      <c r="B10" s="20"/>
      <c r="C10" s="23"/>
      <c r="D10" s="23"/>
      <c r="E10" s="23"/>
      <c r="F10" s="23"/>
      <c r="G10" s="22"/>
    </row>
    <row r="11" spans="2:8" ht="24" customHeight="1" hidden="1">
      <c r="B11" s="20"/>
      <c r="C11" s="10" t="s">
        <v>7</v>
      </c>
      <c r="D11" s="10" t="s">
        <v>8</v>
      </c>
      <c r="E11" s="10" t="s">
        <v>2</v>
      </c>
      <c r="F11" s="10" t="s">
        <v>3</v>
      </c>
      <c r="G11" s="7" t="s">
        <v>4</v>
      </c>
      <c r="H11" s="15" t="s">
        <v>5</v>
      </c>
    </row>
    <row r="12" spans="2:8" ht="14.25" hidden="1">
      <c r="B12" s="20"/>
      <c r="C12" s="11">
        <v>0</v>
      </c>
      <c r="D12" s="11">
        <v>0</v>
      </c>
      <c r="E12" s="12">
        <f aca="true" t="shared" si="0" ref="E12:E22">ABS(PMT(($F$6/2),$E$6,$E$8))</f>
        <v>215434.73068403784</v>
      </c>
      <c r="F12" s="11"/>
      <c r="G12" s="2"/>
      <c r="H12" s="16">
        <f>E8</f>
        <v>2000000</v>
      </c>
    </row>
    <row r="13" spans="2:11" ht="14.25" hidden="1">
      <c r="B13" s="20"/>
      <c r="C13" s="11">
        <v>0</v>
      </c>
      <c r="D13" s="11">
        <v>1</v>
      </c>
      <c r="E13" s="12">
        <f t="shared" si="0"/>
        <v>215434.73068403784</v>
      </c>
      <c r="F13" s="13">
        <f>E13-G13</f>
        <v>187934.73068403784</v>
      </c>
      <c r="G13" s="3">
        <f aca="true" t="shared" si="1" ref="G13:G22">H12*($F$6/2)</f>
        <v>27500</v>
      </c>
      <c r="H13" s="4">
        <f aca="true" t="shared" si="2" ref="H13:H22">H12-F13</f>
        <v>1812065.2693159622</v>
      </c>
      <c r="K13" s="1"/>
    </row>
    <row r="14" spans="2:8" ht="14.25" hidden="1">
      <c r="B14" s="20"/>
      <c r="C14" s="11">
        <v>1</v>
      </c>
      <c r="D14" s="11">
        <v>2</v>
      </c>
      <c r="E14" s="12">
        <f t="shared" si="0"/>
        <v>215434.73068403784</v>
      </c>
      <c r="F14" s="13">
        <f aca="true" t="shared" si="3" ref="F14:F22">E14-G14</f>
        <v>190518.83323094336</v>
      </c>
      <c r="G14" s="3">
        <f t="shared" si="1"/>
        <v>24915.89745309448</v>
      </c>
      <c r="H14" s="4">
        <f t="shared" si="2"/>
        <v>1621546.4360850188</v>
      </c>
    </row>
    <row r="15" spans="2:11" ht="14.25" hidden="1">
      <c r="B15" s="20"/>
      <c r="C15" s="11">
        <v>1</v>
      </c>
      <c r="D15" s="11">
        <v>3</v>
      </c>
      <c r="E15" s="12">
        <f t="shared" si="0"/>
        <v>215434.73068403784</v>
      </c>
      <c r="F15" s="13">
        <f t="shared" si="3"/>
        <v>193138.46718786884</v>
      </c>
      <c r="G15" s="3">
        <f t="shared" si="1"/>
        <v>22296.26349616901</v>
      </c>
      <c r="H15" s="4">
        <f t="shared" si="2"/>
        <v>1428407.96889715</v>
      </c>
      <c r="K15" s="1"/>
    </row>
    <row r="16" spans="2:8" ht="14.25" hidden="1">
      <c r="B16" s="20"/>
      <c r="C16" s="11">
        <v>2</v>
      </c>
      <c r="D16" s="11">
        <v>4</v>
      </c>
      <c r="E16" s="12">
        <f t="shared" si="0"/>
        <v>215434.73068403784</v>
      </c>
      <c r="F16" s="13">
        <f t="shared" si="3"/>
        <v>195794.12111170203</v>
      </c>
      <c r="G16" s="3">
        <f t="shared" si="1"/>
        <v>19640.609572335812</v>
      </c>
      <c r="H16" s="4">
        <f t="shared" si="2"/>
        <v>1232613.847785448</v>
      </c>
    </row>
    <row r="17" spans="2:8" ht="14.25" hidden="1">
      <c r="B17" s="20"/>
      <c r="C17" s="11">
        <v>2</v>
      </c>
      <c r="D17" s="11">
        <v>5</v>
      </c>
      <c r="E17" s="12">
        <f t="shared" si="0"/>
        <v>215434.73068403784</v>
      </c>
      <c r="F17" s="13">
        <f t="shared" si="3"/>
        <v>198486.29027698794</v>
      </c>
      <c r="G17" s="3">
        <f t="shared" si="1"/>
        <v>16948.44040704991</v>
      </c>
      <c r="H17" s="4">
        <f t="shared" si="2"/>
        <v>1034127.55750846</v>
      </c>
    </row>
    <row r="18" spans="2:8" ht="14.25" hidden="1">
      <c r="B18" s="20"/>
      <c r="C18" s="11">
        <v>3</v>
      </c>
      <c r="D18" s="11">
        <v>6</v>
      </c>
      <c r="E18" s="12">
        <f t="shared" si="0"/>
        <v>215434.73068403784</v>
      </c>
      <c r="F18" s="13">
        <f t="shared" si="3"/>
        <v>201215.47676829653</v>
      </c>
      <c r="G18" s="3">
        <f t="shared" si="1"/>
        <v>14219.253915741325</v>
      </c>
      <c r="H18" s="4">
        <f t="shared" si="2"/>
        <v>832912.0807401635</v>
      </c>
    </row>
    <row r="19" spans="2:8" ht="14.25" hidden="1">
      <c r="B19" s="20"/>
      <c r="C19" s="11">
        <v>3</v>
      </c>
      <c r="D19" s="11">
        <v>7</v>
      </c>
      <c r="E19" s="12">
        <f t="shared" si="0"/>
        <v>215434.73068403784</v>
      </c>
      <c r="F19" s="13">
        <f t="shared" si="3"/>
        <v>203982.1895738606</v>
      </c>
      <c r="G19" s="3">
        <f t="shared" si="1"/>
        <v>11452.541110177248</v>
      </c>
      <c r="H19" s="4">
        <f t="shared" si="2"/>
        <v>628929.8911663028</v>
      </c>
    </row>
    <row r="20" spans="2:8" ht="14.25" hidden="1">
      <c r="B20" s="20"/>
      <c r="C20" s="11">
        <v>4</v>
      </c>
      <c r="D20" s="11">
        <v>8</v>
      </c>
      <c r="E20" s="12">
        <f t="shared" si="0"/>
        <v>215434.73068403784</v>
      </c>
      <c r="F20" s="13">
        <f t="shared" si="3"/>
        <v>206786.94468050118</v>
      </c>
      <c r="G20" s="3">
        <f t="shared" si="1"/>
        <v>8647.786003536665</v>
      </c>
      <c r="H20" s="4">
        <f t="shared" si="2"/>
        <v>422142.94648580166</v>
      </c>
    </row>
    <row r="21" spans="2:8" ht="14.25" hidden="1">
      <c r="B21" s="20"/>
      <c r="C21" s="11">
        <v>4</v>
      </c>
      <c r="D21" s="11">
        <v>9</v>
      </c>
      <c r="E21" s="12">
        <f t="shared" si="0"/>
        <v>215434.73068403784</v>
      </c>
      <c r="F21" s="13">
        <f t="shared" si="3"/>
        <v>209630.26516985806</v>
      </c>
      <c r="G21" s="3">
        <f t="shared" si="1"/>
        <v>5804.465514179773</v>
      </c>
      <c r="H21" s="4">
        <f t="shared" si="2"/>
        <v>212512.6813159436</v>
      </c>
    </row>
    <row r="22" spans="2:8" ht="14.25" hidden="1">
      <c r="B22" s="20"/>
      <c r="C22" s="11">
        <v>5</v>
      </c>
      <c r="D22" s="11">
        <v>10</v>
      </c>
      <c r="E22" s="12">
        <f t="shared" si="0"/>
        <v>215434.73068403784</v>
      </c>
      <c r="F22" s="13">
        <f t="shared" si="3"/>
        <v>212512.68131594363</v>
      </c>
      <c r="G22" s="3">
        <f t="shared" si="1"/>
        <v>2922.0493680942245</v>
      </c>
      <c r="H22" s="4">
        <f t="shared" si="2"/>
        <v>0</v>
      </c>
    </row>
    <row r="23" spans="2:7" ht="15" hidden="1">
      <c r="B23" s="20"/>
      <c r="C23" s="23"/>
      <c r="D23" s="24" t="s">
        <v>6</v>
      </c>
      <c r="E23" s="14">
        <f>SUM(E13:E22)</f>
        <v>2154347.3068403783</v>
      </c>
      <c r="F23" s="14">
        <f>SUM(F13:F22)</f>
        <v>2000000</v>
      </c>
      <c r="G23" s="5">
        <f>SUM(G13:G22)</f>
        <v>154347.30684037847</v>
      </c>
    </row>
    <row r="24" spans="2:7" ht="6" customHeight="1">
      <c r="B24" s="20"/>
      <c r="C24" s="23"/>
      <c r="D24" s="23"/>
      <c r="E24" s="23"/>
      <c r="F24" s="23"/>
      <c r="G24" s="22"/>
    </row>
    <row r="25" spans="2:7" ht="15">
      <c r="B25" s="20"/>
      <c r="C25" s="35" t="s">
        <v>10</v>
      </c>
      <c r="D25" s="23"/>
      <c r="E25" s="41">
        <f>IF(AND(E8&gt;=20000,E8&lt;=2000000),G23,"Errore, valore di finanziamento non valido")</f>
        <v>154347.30684037847</v>
      </c>
      <c r="F25" s="42"/>
      <c r="G25" s="22"/>
    </row>
    <row r="26" spans="2:14" ht="12.75">
      <c r="B26" s="20"/>
      <c r="C26" s="21"/>
      <c r="D26" s="21"/>
      <c r="E26" s="21"/>
      <c r="F26" s="21"/>
      <c r="G26" s="25"/>
      <c r="H26" s="6"/>
      <c r="I26" s="6"/>
      <c r="J26" s="6"/>
      <c r="K26" s="6"/>
      <c r="L26" s="6"/>
      <c r="M26" s="6"/>
      <c r="N26" s="6"/>
    </row>
    <row r="27" spans="2:14" ht="12.75">
      <c r="B27" s="26"/>
      <c r="C27" s="27"/>
      <c r="D27" s="27"/>
      <c r="E27" s="27"/>
      <c r="F27" s="27"/>
      <c r="G27" s="28"/>
      <c r="H27" s="6"/>
      <c r="I27" s="6"/>
      <c r="J27" s="6"/>
      <c r="K27" s="6"/>
      <c r="L27" s="6"/>
      <c r="M27" s="6"/>
      <c r="N27" s="6"/>
    </row>
    <row r="30" spans="2:3" ht="12.75">
      <c r="B30" s="30"/>
      <c r="C30" s="32" t="s">
        <v>12</v>
      </c>
    </row>
    <row r="31" s="33" customFormat="1" ht="6" customHeight="1">
      <c r="C31" s="34"/>
    </row>
    <row r="32" spans="2:3" ht="12.75">
      <c r="B32" s="31"/>
      <c r="C32" s="32" t="s">
        <v>13</v>
      </c>
    </row>
  </sheetData>
  <sheetProtection password="E9D0" sheet="1" objects="1" scenarios="1"/>
  <mergeCells count="3">
    <mergeCell ref="E7:F7"/>
    <mergeCell ref="E8:F8"/>
    <mergeCell ref="E25:F25"/>
  </mergeCells>
  <dataValidations count="1">
    <dataValidation type="whole" allowBlank="1" showInputMessage="1" showErrorMessage="1" errorTitle="Errore" error="Attenzione, il finanziamento deve essere un valore compreso tra Euro 20.000 ed Euro 2.000.000" sqref="E8">
      <formula1>20000</formula1>
      <formula2>2000000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</dc:creator>
  <cp:keywords/>
  <dc:description/>
  <cp:lastModifiedBy>Roberta</cp:lastModifiedBy>
  <dcterms:created xsi:type="dcterms:W3CDTF">2013-07-01T14:32:36Z</dcterms:created>
  <dcterms:modified xsi:type="dcterms:W3CDTF">2016-05-02T08:20:51Z</dcterms:modified>
  <cp:category/>
  <cp:version/>
  <cp:contentType/>
  <cp:contentStatus/>
</cp:coreProperties>
</file>